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<sst xmlns="http://schemas.openxmlformats.org/spreadsheetml/2006/main" count="105" uniqueCount="84">
  <si>
    <t>Załącznik Nr 1
do Uchwały Nr XIII/71/2011
Rady Miejskiej w Moryniu 
z dnia 29 grudnia 2011r</t>
  </si>
  <si>
    <t xml:space="preserve">DOCHODY </t>
  </si>
  <si>
    <t>budżetu Gminy Moryń w 2012 roku</t>
  </si>
  <si>
    <t>według ważniejszych źródeł</t>
  </si>
  <si>
    <t>Wyszczególnienie</t>
  </si>
  <si>
    <t>Plan</t>
  </si>
  <si>
    <t>I.</t>
  </si>
  <si>
    <t>Dochody z podatków i opłat</t>
  </si>
  <si>
    <t xml:space="preserve">w tym: </t>
  </si>
  <si>
    <t>Podatek od nieruchomości</t>
  </si>
  <si>
    <t>-</t>
  </si>
  <si>
    <t>osoby prawne</t>
  </si>
  <si>
    <t>osoby fizyczne</t>
  </si>
  <si>
    <t>Podatki i opłaty</t>
  </si>
  <si>
    <t>rolny – osoby prawne</t>
  </si>
  <si>
    <t>rolny osoby fizyczne</t>
  </si>
  <si>
    <t>podatek leśny – osoby prawne</t>
  </si>
  <si>
    <t>podatek leśny – osoby fizyczne</t>
  </si>
  <si>
    <t>opłata skarbowa</t>
  </si>
  <si>
    <t>opłata od posiadania psów</t>
  </si>
  <si>
    <t>opłata targowa</t>
  </si>
  <si>
    <t>opłata eksploatacyjna</t>
  </si>
  <si>
    <t>podatek od śr. transp. – osoby prawne</t>
  </si>
  <si>
    <t>podatek od śr. transp. – osoby fizyczne</t>
  </si>
  <si>
    <t>opłata miejscowa</t>
  </si>
  <si>
    <t>podatek od czynności cywilno-prawnych</t>
  </si>
  <si>
    <t>opłaty cmentarne</t>
  </si>
  <si>
    <t>karta podatkowa</t>
  </si>
  <si>
    <t>podatek od spadków i darowizn</t>
  </si>
  <si>
    <t>opłata adiacencka</t>
  </si>
  <si>
    <t>opłata produktowa</t>
  </si>
  <si>
    <t>II.</t>
  </si>
  <si>
    <t>Udziały w podatkach</t>
  </si>
  <si>
    <r>
      <t xml:space="preserve"> </t>
    </r>
    <r>
      <rPr>
        <sz val="12"/>
        <rFont val="Times New Roman"/>
        <family val="1"/>
      </rPr>
      <t>dochodowy od osób prawnych</t>
    </r>
  </si>
  <si>
    <t>dochodowy od osób fizycznych</t>
  </si>
  <si>
    <t>III.</t>
  </si>
  <si>
    <t>Subwencja ogólna</t>
  </si>
  <si>
    <t>część wyrównawcza</t>
  </si>
  <si>
    <t>część równoważąca</t>
  </si>
  <si>
    <t>część oświatowa</t>
  </si>
  <si>
    <t>IV.</t>
  </si>
  <si>
    <t>Dochody z majątku gminy</t>
  </si>
  <si>
    <t>Czynsze i dzierżawy</t>
  </si>
  <si>
    <t>Sprzedaż mienia komunalnego</t>
  </si>
  <si>
    <t>Wieczyste użytkowanie</t>
  </si>
  <si>
    <t xml:space="preserve">V. </t>
  </si>
  <si>
    <t>Pozostałe dochody</t>
  </si>
  <si>
    <t>Odsetki</t>
  </si>
  <si>
    <t xml:space="preserve"> - z tytułu zwłoki – osoby prawne</t>
  </si>
  <si>
    <t xml:space="preserve">                              - osoby fizyczne </t>
  </si>
  <si>
    <t xml:space="preserve"> - z tytułu lokat</t>
  </si>
  <si>
    <t xml:space="preserve"> - pozostałe odsetki</t>
  </si>
  <si>
    <t xml:space="preserve">                              - pozostałe odsetki</t>
  </si>
  <si>
    <t>Usługi opiekuńcze</t>
  </si>
  <si>
    <t>Wpływy z zew. na sprzedaż alkoholu</t>
  </si>
  <si>
    <t>Zwrot kosztów utrzymania przedszkola</t>
  </si>
  <si>
    <t>Dzierżawy obwodów łowieckich</t>
  </si>
  <si>
    <t>Wpływy z usług, mienia i dochody związane z żywieniem – oświata</t>
  </si>
  <si>
    <t>Wpływy z usług świadczonych przez Szkolne Schronisko Młodzieżowe</t>
  </si>
  <si>
    <t xml:space="preserve">Dochody JST związane z realizacją zadań rządowych - udział gminy w dochodach należnych Skarbowi Państwa (udziały za opłaty meldunkowe i pobierane dochody z tyt. Funduszu alimentacyjnego i zaliczki alimentacyjnej)  </t>
  </si>
  <si>
    <t>Dywidendy</t>
  </si>
  <si>
    <t>Udział Gminy Moryń w dochodach za gospodarcze korzystanie ze środowiska</t>
  </si>
  <si>
    <t xml:space="preserve">Rekompensaty utraconych odchodów z tytułu podatków i opłat lokalnych </t>
  </si>
  <si>
    <t>Różne dochody</t>
  </si>
  <si>
    <t>VI.</t>
  </si>
  <si>
    <t>Dotacje związane z realizacją zadań zleconych i dotacje celowe</t>
  </si>
  <si>
    <t>VII.</t>
  </si>
  <si>
    <t>Dotacje na zadania własne</t>
  </si>
  <si>
    <t>VIII.</t>
  </si>
  <si>
    <t>Dotacje - porozumienia na zadania realizowane wspólnie z Powiatem Gryfino</t>
  </si>
  <si>
    <t>IX.</t>
  </si>
  <si>
    <t>Dochody związane z refundacją płatności za projekt pn."Uporządkowanie gospodarki wodno-ściekowej wokół jeziora Morzycko - Zadanie III - Moryń - Etap 2, 3 i 4 oraz budowa wodociągu z m. Bielin do m. Macierz"</t>
  </si>
  <si>
    <t xml:space="preserve">Dochody związane z refundacją płatności i zwrotem otrzymanych przez ZGKiM środków za projekt modernizacji gospodarki osadami na oczyszczalni ścieków w Moryniu </t>
  </si>
  <si>
    <t>X.</t>
  </si>
  <si>
    <t>Dochody związane z wykonaniem w 2010r zadań polegających na wyposażeniu boiska piłkarskiego i terenu rekreacyjno-sportowego (placu zabaw dla dzieci starszych) przy boiskach sportowych na ul. Odrzańskiej w Moryniu</t>
  </si>
  <si>
    <t>XI.</t>
  </si>
  <si>
    <r>
      <t>Planowane dochody związane z realizacją projektu "</t>
    </r>
    <r>
      <rPr>
        <b/>
        <sz val="11"/>
        <rFont val="Times New Roman"/>
        <family val="1"/>
      </rPr>
      <t>Rewitalizacji plaży miejskiej w Moryniu"</t>
    </r>
  </si>
  <si>
    <t>XII.</t>
  </si>
  <si>
    <r>
      <t xml:space="preserve">Planowane dochody związane z realizacją projektu </t>
    </r>
    <r>
      <rPr>
        <b/>
        <sz val="11"/>
        <rFont val="Times New Roman"/>
        <family val="1"/>
      </rPr>
      <t>"Centra informacyjne i rozbudowa  infrastruktury obiektów związanych z epoką lodowcową w Ziethen i Moryniu (Geopark – Kraina lodowca nad Odrą)"</t>
    </r>
  </si>
  <si>
    <t>XIII.</t>
  </si>
  <si>
    <r>
      <t>Planowane dochody związane z realizacją projektu "Z</t>
    </r>
    <r>
      <rPr>
        <b/>
        <sz val="12"/>
        <rFont val="Times New Roman"/>
        <family val="1"/>
      </rPr>
      <t>akup wyposażenia do pawilonu rekreacyjno-sportowo-socjalnego na plaży miejskiej w Moryniu"</t>
    </r>
  </si>
  <si>
    <t>Planowane dochody związane z realizacją projektu "Utworzenie sieci szlaków turystyczno-wypoczynkowych na terenie Gminy Moryń"</t>
  </si>
  <si>
    <r>
      <t>Planowane dochody związane z realizacją projektu "Indywidualizacja nauczania szansą na rozwój ucznia klas I-III w Gminie Moryń</t>
    </r>
    <r>
      <rPr>
        <b/>
        <sz val="12"/>
        <rFont val="Times New Roman"/>
        <family val="1"/>
      </rPr>
      <t>"</t>
    </r>
  </si>
  <si>
    <r>
      <t xml:space="preserve">                   </t>
    </r>
    <r>
      <rPr>
        <b/>
        <sz val="16"/>
        <rFont val="Times New Roman"/>
        <family val="1"/>
      </rPr>
      <t>OGÓŁEM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</si>
</sst>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25">
    <font>
      <sz val="10"/>
      <name val="Arial"/>
      <family val="0"/>
    </font>
    <font>
      <sz val="8"/>
      <name val="Arial CE"/>
      <family val="0"/>
    </font>
    <font>
      <b/>
      <sz val="26"/>
      <name val="Arial CE"/>
      <family val="0"/>
    </font>
    <font>
      <sz val="26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6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1"/>
      <name val="Arial CE"/>
      <family val="2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Arial CE"/>
      <family val="2"/>
    </font>
    <font>
      <i/>
      <sz val="11"/>
      <name val="Arial CE"/>
      <family val="2"/>
    </font>
    <font>
      <sz val="10"/>
      <name val="Times New Roman"/>
      <family val="1"/>
    </font>
    <font>
      <b/>
      <i/>
      <sz val="12"/>
      <name val="Arial CE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Dashed"/>
    </border>
    <border>
      <left style="thin"/>
      <right>
        <color indexed="63"/>
      </right>
      <top style="medium"/>
      <bottom style="mediumDashed"/>
    </border>
    <border>
      <left style="medium"/>
      <right style="medium"/>
      <top style="medium"/>
      <bottom style="mediumDashed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164" fontId="8" fillId="0" borderId="1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64" fontId="9" fillId="0" borderId="4" xfId="18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" fontId="9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/>
    </xf>
    <xf numFmtId="164" fontId="0" fillId="0" borderId="7" xfId="0" applyNumberFormat="1" applyFill="1" applyBorder="1" applyAlignment="1">
      <alignment/>
    </xf>
    <xf numFmtId="1" fontId="9" fillId="0" borderId="8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8" xfId="0" applyBorder="1" applyAlignment="1">
      <alignment horizontal="right"/>
    </xf>
    <xf numFmtId="0" fontId="14" fillId="0" borderId="9" xfId="0" applyFont="1" applyBorder="1" applyAlignment="1">
      <alignment/>
    </xf>
    <xf numFmtId="164" fontId="15" fillId="0" borderId="10" xfId="0" applyNumberFormat="1" applyFont="1" applyBorder="1" applyAlignment="1">
      <alignment horizontal="right"/>
    </xf>
    <xf numFmtId="0" fontId="14" fillId="0" borderId="9" xfId="0" applyFont="1" applyFill="1" applyBorder="1" applyAlignment="1">
      <alignment/>
    </xf>
    <xf numFmtId="0" fontId="14" fillId="0" borderId="9" xfId="0" applyFont="1" applyBorder="1" applyAlignment="1">
      <alignment/>
    </xf>
    <xf numFmtId="0" fontId="0" fillId="0" borderId="11" xfId="0" applyBorder="1" applyAlignment="1">
      <alignment horizontal="right"/>
    </xf>
    <xf numFmtId="0" fontId="14" fillId="0" borderId="12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0" fontId="0" fillId="0" borderId="5" xfId="0" applyBorder="1" applyAlignment="1">
      <alignment horizontal="right"/>
    </xf>
    <xf numFmtId="0" fontId="17" fillId="0" borderId="6" xfId="0" applyFont="1" applyBorder="1" applyAlignment="1">
      <alignment/>
    </xf>
    <xf numFmtId="0" fontId="0" fillId="0" borderId="0" xfId="0" applyBorder="1" applyAlignment="1">
      <alignment/>
    </xf>
    <xf numFmtId="1" fontId="18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1" fontId="18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/>
    </xf>
    <xf numFmtId="1" fontId="18" fillId="0" borderId="11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/>
    </xf>
    <xf numFmtId="164" fontId="15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2" xfId="0" applyFont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9" xfId="0" applyFont="1" applyBorder="1" applyAlignment="1">
      <alignment wrapText="1"/>
    </xf>
    <xf numFmtId="164" fontId="15" fillId="0" borderId="1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/>
    </xf>
    <xf numFmtId="1" fontId="9" fillId="0" borderId="2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left" indent="1"/>
    </xf>
    <xf numFmtId="164" fontId="19" fillId="0" borderId="10" xfId="0" applyNumberFormat="1" applyFont="1" applyFill="1" applyBorder="1" applyAlignment="1">
      <alignment horizontal="right"/>
    </xf>
    <xf numFmtId="0" fontId="20" fillId="0" borderId="9" xfId="0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/>
    </xf>
    <xf numFmtId="49" fontId="20" fillId="0" borderId="9" xfId="0" applyNumberFormat="1" applyFont="1" applyBorder="1" applyAlignment="1">
      <alignment/>
    </xf>
    <xf numFmtId="0" fontId="18" fillId="0" borderId="8" xfId="0" applyFont="1" applyBorder="1" applyAlignment="1">
      <alignment horizontal="right"/>
    </xf>
    <xf numFmtId="0" fontId="10" fillId="0" borderId="9" xfId="0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" fontId="21" fillId="0" borderId="1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164" fontId="9" fillId="0" borderId="1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64" fontId="8" fillId="0" borderId="1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16" fillId="0" borderId="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60" zoomScaleNormal="55" workbookViewId="0" topLeftCell="A4">
      <selection activeCell="G74" sqref="G74"/>
    </sheetView>
  </sheetViews>
  <sheetFormatPr defaultColWidth="9.140625" defaultRowHeight="12.75"/>
  <cols>
    <col min="1" max="1" width="6.00390625" style="0" customWidth="1"/>
    <col min="2" max="2" width="99.57421875" style="0" customWidth="1"/>
    <col min="3" max="3" width="23.00390625" style="67" customWidth="1"/>
    <col min="4" max="4" width="11.28125" style="0" bestFit="1" customWidth="1"/>
  </cols>
  <sheetData>
    <row r="1" spans="3:4" ht="45" customHeight="1">
      <c r="C1" s="1" t="s">
        <v>0</v>
      </c>
      <c r="D1" s="1"/>
    </row>
    <row r="2" spans="1:3" ht="33.75">
      <c r="A2" s="70" t="s">
        <v>1</v>
      </c>
      <c r="B2" s="71"/>
      <c r="C2" s="71"/>
    </row>
    <row r="3" spans="1:3" ht="23.25">
      <c r="A3" s="72" t="s">
        <v>2</v>
      </c>
      <c r="B3" s="73"/>
      <c r="C3" s="73"/>
    </row>
    <row r="4" spans="1:3" ht="17.25" customHeight="1">
      <c r="A4" s="74" t="s">
        <v>3</v>
      </c>
      <c r="B4" s="74"/>
      <c r="C4" s="74"/>
    </row>
    <row r="5" spans="1:3" ht="12.75" customHeight="1" thickBot="1">
      <c r="A5" s="2"/>
      <c r="B5" s="2"/>
      <c r="C5" s="3"/>
    </row>
    <row r="6" spans="1:3" ht="18.75" thickBot="1">
      <c r="A6" s="75" t="s">
        <v>4</v>
      </c>
      <c r="B6" s="76"/>
      <c r="C6" s="4" t="s">
        <v>5</v>
      </c>
    </row>
    <row r="7" spans="1:3" s="8" customFormat="1" ht="16.5" thickBot="1">
      <c r="A7" s="5" t="s">
        <v>6</v>
      </c>
      <c r="B7" s="6" t="s">
        <v>7</v>
      </c>
      <c r="C7" s="7">
        <f>C9+C12</f>
        <v>2958750</v>
      </c>
    </row>
    <row r="8" spans="1:3" ht="15.75">
      <c r="A8" s="9"/>
      <c r="B8" s="10" t="s">
        <v>8</v>
      </c>
      <c r="C8" s="11"/>
    </row>
    <row r="9" spans="1:3" s="15" customFormat="1" ht="15.75">
      <c r="A9" s="12">
        <v>1</v>
      </c>
      <c r="B9" s="13" t="s">
        <v>9</v>
      </c>
      <c r="C9" s="14">
        <f>C10+C11</f>
        <v>1481000</v>
      </c>
    </row>
    <row r="10" spans="1:3" ht="15.75">
      <c r="A10" s="16" t="s">
        <v>10</v>
      </c>
      <c r="B10" s="17" t="s">
        <v>11</v>
      </c>
      <c r="C10" s="18">
        <v>981000</v>
      </c>
    </row>
    <row r="11" spans="1:3" ht="15.75">
      <c r="A11" s="16" t="s">
        <v>10</v>
      </c>
      <c r="B11" s="17" t="s">
        <v>12</v>
      </c>
      <c r="C11" s="18">
        <v>500000</v>
      </c>
    </row>
    <row r="12" spans="1:3" s="8" customFormat="1" ht="15.75">
      <c r="A12" s="12">
        <v>2</v>
      </c>
      <c r="B12" s="13" t="s">
        <v>13</v>
      </c>
      <c r="C12" s="14">
        <f>SUM(C13:C29)</f>
        <v>1477750</v>
      </c>
    </row>
    <row r="13" spans="1:3" ht="15.75">
      <c r="A13" s="16" t="s">
        <v>10</v>
      </c>
      <c r="B13" s="17" t="s">
        <v>14</v>
      </c>
      <c r="C13" s="18">
        <v>570000</v>
      </c>
    </row>
    <row r="14" spans="1:3" ht="15.75">
      <c r="A14" s="16" t="s">
        <v>10</v>
      </c>
      <c r="B14" s="17" t="s">
        <v>15</v>
      </c>
      <c r="C14" s="18">
        <v>680000</v>
      </c>
    </row>
    <row r="15" spans="1:3" ht="15.75">
      <c r="A15" s="16" t="s">
        <v>10</v>
      </c>
      <c r="B15" s="17" t="s">
        <v>16</v>
      </c>
      <c r="C15" s="18">
        <v>70000</v>
      </c>
    </row>
    <row r="16" spans="1:3" ht="15.75">
      <c r="A16" s="16" t="s">
        <v>10</v>
      </c>
      <c r="B16" s="17" t="s">
        <v>17</v>
      </c>
      <c r="C16" s="18">
        <v>1250</v>
      </c>
    </row>
    <row r="17" spans="1:3" ht="15.75">
      <c r="A17" s="16" t="s">
        <v>10</v>
      </c>
      <c r="B17" s="17" t="s">
        <v>18</v>
      </c>
      <c r="C17" s="18">
        <v>15000</v>
      </c>
    </row>
    <row r="18" spans="1:3" ht="15.75">
      <c r="A18" s="16" t="s">
        <v>10</v>
      </c>
      <c r="B18" s="19" t="s">
        <v>19</v>
      </c>
      <c r="C18" s="18">
        <v>5000</v>
      </c>
    </row>
    <row r="19" spans="1:3" ht="15.75">
      <c r="A19" s="16" t="s">
        <v>10</v>
      </c>
      <c r="B19" s="20" t="s">
        <v>20</v>
      </c>
      <c r="C19" s="18">
        <v>3000</v>
      </c>
    </row>
    <row r="20" spans="1:3" ht="15.75">
      <c r="A20" s="16" t="s">
        <v>10</v>
      </c>
      <c r="B20" s="17" t="s">
        <v>21</v>
      </c>
      <c r="C20" s="18">
        <v>9000</v>
      </c>
    </row>
    <row r="21" spans="1:3" ht="15.75">
      <c r="A21" s="16" t="s">
        <v>10</v>
      </c>
      <c r="B21" s="20" t="s">
        <v>22</v>
      </c>
      <c r="C21" s="18">
        <v>15500</v>
      </c>
    </row>
    <row r="22" spans="1:3" ht="15.75">
      <c r="A22" s="16" t="s">
        <v>10</v>
      </c>
      <c r="B22" s="20" t="s">
        <v>23</v>
      </c>
      <c r="C22" s="18">
        <v>19600</v>
      </c>
    </row>
    <row r="23" spans="1:3" ht="15.75">
      <c r="A23" s="16" t="s">
        <v>10</v>
      </c>
      <c r="B23" s="20" t="s">
        <v>24</v>
      </c>
      <c r="C23" s="18">
        <v>2600</v>
      </c>
    </row>
    <row r="24" spans="1:3" ht="15.75">
      <c r="A24" s="16" t="s">
        <v>10</v>
      </c>
      <c r="B24" s="20" t="s">
        <v>25</v>
      </c>
      <c r="C24" s="18">
        <v>61300</v>
      </c>
    </row>
    <row r="25" spans="1:3" ht="15.75">
      <c r="A25" s="16" t="s">
        <v>10</v>
      </c>
      <c r="B25" s="20" t="s">
        <v>26</v>
      </c>
      <c r="C25" s="18">
        <v>10000</v>
      </c>
    </row>
    <row r="26" spans="1:3" ht="15.75">
      <c r="A26" s="16" t="s">
        <v>10</v>
      </c>
      <c r="B26" s="20" t="s">
        <v>27</v>
      </c>
      <c r="C26" s="18">
        <v>5000</v>
      </c>
    </row>
    <row r="27" spans="1:3" ht="15.75">
      <c r="A27" s="16" t="s">
        <v>10</v>
      </c>
      <c r="B27" s="20" t="s">
        <v>28</v>
      </c>
      <c r="C27" s="18">
        <v>6000</v>
      </c>
    </row>
    <row r="28" spans="1:3" ht="15.75">
      <c r="A28" s="16" t="s">
        <v>10</v>
      </c>
      <c r="B28" s="20" t="s">
        <v>29</v>
      </c>
      <c r="C28" s="18">
        <v>2500</v>
      </c>
    </row>
    <row r="29" spans="1:3" ht="16.5" thickBot="1">
      <c r="A29" s="21" t="s">
        <v>10</v>
      </c>
      <c r="B29" s="22" t="s">
        <v>30</v>
      </c>
      <c r="C29" s="18">
        <v>2000</v>
      </c>
    </row>
    <row r="30" spans="1:3" s="15" customFormat="1" ht="16.5" thickBot="1">
      <c r="A30" s="23" t="s">
        <v>31</v>
      </c>
      <c r="B30" s="24" t="s">
        <v>32</v>
      </c>
      <c r="C30" s="25">
        <f>SUM(C31:C32)</f>
        <v>1120000</v>
      </c>
    </row>
    <row r="31" spans="1:3" ht="15.75">
      <c r="A31" s="26" t="s">
        <v>10</v>
      </c>
      <c r="B31" s="27" t="s">
        <v>33</v>
      </c>
      <c r="C31" s="18">
        <v>0</v>
      </c>
    </row>
    <row r="32" spans="1:6" ht="16.5" thickBot="1">
      <c r="A32" s="21" t="s">
        <v>10</v>
      </c>
      <c r="B32" s="22" t="s">
        <v>34</v>
      </c>
      <c r="C32" s="18">
        <v>1120000</v>
      </c>
      <c r="F32" s="28"/>
    </row>
    <row r="33" spans="1:3" s="15" customFormat="1" ht="16.5" thickBot="1">
      <c r="A33" s="23" t="s">
        <v>35</v>
      </c>
      <c r="B33" s="24" t="s">
        <v>36</v>
      </c>
      <c r="C33" s="25">
        <f>C34+C35+C36</f>
        <v>4255174</v>
      </c>
    </row>
    <row r="34" spans="1:3" s="2" customFormat="1" ht="15.75">
      <c r="A34" s="29">
        <v>1</v>
      </c>
      <c r="B34" s="30" t="s">
        <v>37</v>
      </c>
      <c r="C34" s="18">
        <v>1289180</v>
      </c>
    </row>
    <row r="35" spans="1:3" s="2" customFormat="1" ht="15.75">
      <c r="A35" s="31">
        <v>2</v>
      </c>
      <c r="B35" s="32" t="s">
        <v>38</v>
      </c>
      <c r="C35" s="18">
        <v>76786</v>
      </c>
    </row>
    <row r="36" spans="1:3" s="36" customFormat="1" ht="16.5" thickBot="1">
      <c r="A36" s="33">
        <v>3</v>
      </c>
      <c r="B36" s="34" t="s">
        <v>39</v>
      </c>
      <c r="C36" s="35">
        <v>2889208</v>
      </c>
    </row>
    <row r="37" spans="1:3" s="15" customFormat="1" ht="16.5" thickBot="1">
      <c r="A37" s="37" t="s">
        <v>40</v>
      </c>
      <c r="B37" s="24" t="s">
        <v>41</v>
      </c>
      <c r="C37" s="25">
        <f>C38+C39+C40</f>
        <v>302000</v>
      </c>
    </row>
    <row r="38" spans="1:3" s="2" customFormat="1" ht="15.75">
      <c r="A38" s="38">
        <v>1</v>
      </c>
      <c r="B38" s="39" t="s">
        <v>42</v>
      </c>
      <c r="C38" s="18">
        <v>80000</v>
      </c>
    </row>
    <row r="39" spans="1:3" s="2" customFormat="1" ht="15.75">
      <c r="A39" s="31">
        <v>2</v>
      </c>
      <c r="B39" s="40" t="s">
        <v>43</v>
      </c>
      <c r="C39" s="41">
        <v>200000</v>
      </c>
    </row>
    <row r="40" spans="1:3" s="2" customFormat="1" ht="16.5" thickBot="1">
      <c r="A40" s="42">
        <v>3</v>
      </c>
      <c r="B40" s="34" t="s">
        <v>44</v>
      </c>
      <c r="C40" s="35">
        <v>22000</v>
      </c>
    </row>
    <row r="41" spans="1:3" s="15" customFormat="1" ht="16.5" thickBot="1">
      <c r="A41" s="43" t="s">
        <v>45</v>
      </c>
      <c r="B41" s="24" t="s">
        <v>46</v>
      </c>
      <c r="C41" s="25">
        <f>C42+C48+C49+C50+C51+C52+C54+C55+C53++C56+C57+C58</f>
        <v>230075</v>
      </c>
    </row>
    <row r="42" spans="1:3" s="36" customFormat="1" ht="15.75">
      <c r="A42" s="44">
        <v>1</v>
      </c>
      <c r="B42" s="45" t="s">
        <v>47</v>
      </c>
      <c r="C42" s="46">
        <f>C43+C44+C45+C46+C47</f>
        <v>34000</v>
      </c>
    </row>
    <row r="43" spans="1:3" ht="12.75">
      <c r="A43" s="16"/>
      <c r="B43" s="47" t="s">
        <v>48</v>
      </c>
      <c r="C43" s="48">
        <v>10000</v>
      </c>
    </row>
    <row r="44" spans="1:3" ht="12.75">
      <c r="A44" s="16"/>
      <c r="B44" s="47" t="s">
        <v>49</v>
      </c>
      <c r="C44" s="48">
        <v>20000</v>
      </c>
    </row>
    <row r="45" spans="1:3" ht="15.75" hidden="1">
      <c r="A45" s="16"/>
      <c r="B45" s="49" t="s">
        <v>50</v>
      </c>
      <c r="C45" s="18"/>
    </row>
    <row r="46" spans="1:3" ht="15.75" hidden="1">
      <c r="A46" s="16"/>
      <c r="B46" s="49" t="s">
        <v>51</v>
      </c>
      <c r="C46" s="18"/>
    </row>
    <row r="47" spans="1:3" ht="12.75">
      <c r="A47" s="16"/>
      <c r="B47" s="50" t="s">
        <v>52</v>
      </c>
      <c r="C47" s="48">
        <f>4000</f>
        <v>4000</v>
      </c>
    </row>
    <row r="48" spans="1:3" s="2" customFormat="1" ht="15.75">
      <c r="A48" s="51">
        <v>2</v>
      </c>
      <c r="B48" s="52" t="s">
        <v>53</v>
      </c>
      <c r="C48" s="53">
        <v>7000</v>
      </c>
    </row>
    <row r="49" spans="1:3" s="2" customFormat="1" ht="15.75">
      <c r="A49" s="31">
        <v>3</v>
      </c>
      <c r="B49" s="32" t="s">
        <v>54</v>
      </c>
      <c r="C49" s="53">
        <v>55000</v>
      </c>
    </row>
    <row r="50" spans="1:3" s="2" customFormat="1" ht="15.75">
      <c r="A50" s="31">
        <v>4</v>
      </c>
      <c r="B50" s="32" t="s">
        <v>55</v>
      </c>
      <c r="C50" s="53">
        <v>32000</v>
      </c>
    </row>
    <row r="51" spans="1:3" s="2" customFormat="1" ht="15.75">
      <c r="A51" s="31">
        <v>5</v>
      </c>
      <c r="B51" s="52" t="s">
        <v>56</v>
      </c>
      <c r="C51" s="53">
        <v>3000</v>
      </c>
    </row>
    <row r="52" spans="1:3" s="2" customFormat="1" ht="15.75">
      <c r="A52" s="31">
        <v>6</v>
      </c>
      <c r="B52" s="52" t="s">
        <v>57</v>
      </c>
      <c r="C52" s="53">
        <f>22000+950+34000</f>
        <v>56950</v>
      </c>
    </row>
    <row r="53" spans="1:3" s="2" customFormat="1" ht="15.75">
      <c r="A53" s="31">
        <v>7</v>
      </c>
      <c r="B53" s="52" t="s">
        <v>58</v>
      </c>
      <c r="C53" s="53">
        <v>20000</v>
      </c>
    </row>
    <row r="54" spans="1:3" s="2" customFormat="1" ht="49.5" customHeight="1">
      <c r="A54" s="31">
        <v>8</v>
      </c>
      <c r="B54" s="40" t="s">
        <v>59</v>
      </c>
      <c r="C54" s="54">
        <f>200+10000</f>
        <v>10200</v>
      </c>
    </row>
    <row r="55" spans="1:3" s="2" customFormat="1" ht="15.75">
      <c r="A55" s="31">
        <v>9</v>
      </c>
      <c r="B55" s="40" t="s">
        <v>60</v>
      </c>
      <c r="C55" s="54">
        <v>25</v>
      </c>
    </row>
    <row r="56" spans="1:3" s="2" customFormat="1" ht="15.75">
      <c r="A56" s="31">
        <v>10</v>
      </c>
      <c r="B56" s="40" t="s">
        <v>61</v>
      </c>
      <c r="C56" s="54">
        <v>10000</v>
      </c>
    </row>
    <row r="57" spans="1:3" s="2" customFormat="1" ht="15.75">
      <c r="A57" s="33">
        <v>11</v>
      </c>
      <c r="B57" s="32" t="s">
        <v>62</v>
      </c>
      <c r="C57" s="55">
        <v>1700</v>
      </c>
    </row>
    <row r="58" spans="1:3" s="2" customFormat="1" ht="16.5" thickBot="1">
      <c r="A58" s="31">
        <v>12</v>
      </c>
      <c r="B58" s="32" t="s">
        <v>63</v>
      </c>
      <c r="C58" s="53">
        <v>200</v>
      </c>
    </row>
    <row r="59" spans="1:3" s="15" customFormat="1" ht="16.5" thickBot="1">
      <c r="A59" s="56" t="s">
        <v>64</v>
      </c>
      <c r="B59" s="57" t="s">
        <v>65</v>
      </c>
      <c r="C59" s="58">
        <f>756+61200+1815000+31000</f>
        <v>1907956</v>
      </c>
    </row>
    <row r="60" spans="1:4" s="15" customFormat="1" ht="16.5" thickBot="1">
      <c r="A60" s="59" t="s">
        <v>66</v>
      </c>
      <c r="B60" s="60" t="s">
        <v>67</v>
      </c>
      <c r="C60" s="61">
        <v>369000</v>
      </c>
      <c r="D60" s="62"/>
    </row>
    <row r="61" spans="1:3" s="15" customFormat="1" ht="16.5" thickBot="1">
      <c r="A61" s="59" t="s">
        <v>68</v>
      </c>
      <c r="B61" s="60" t="s">
        <v>69</v>
      </c>
      <c r="C61" s="61">
        <f>127400+25000</f>
        <v>152400</v>
      </c>
    </row>
    <row r="62" spans="1:3" s="15" customFormat="1" ht="48" thickBot="1">
      <c r="A62" s="59" t="s">
        <v>70</v>
      </c>
      <c r="B62" s="57" t="s">
        <v>71</v>
      </c>
      <c r="C62" s="63">
        <v>1276000</v>
      </c>
    </row>
    <row r="63" spans="1:3" s="15" customFormat="1" ht="32.25" thickBot="1">
      <c r="A63" s="59"/>
      <c r="B63" s="57" t="s">
        <v>72</v>
      </c>
      <c r="C63" s="63">
        <v>520000</v>
      </c>
    </row>
    <row r="64" spans="1:4" s="15" customFormat="1" ht="48" thickBot="1">
      <c r="A64" s="59" t="s">
        <v>73</v>
      </c>
      <c r="B64" s="57" t="s">
        <v>74</v>
      </c>
      <c r="C64" s="63">
        <v>48700</v>
      </c>
      <c r="D64" s="64"/>
    </row>
    <row r="65" spans="1:3" s="15" customFormat="1" ht="16.5" thickBot="1">
      <c r="A65" s="59" t="s">
        <v>75</v>
      </c>
      <c r="B65" s="57" t="s">
        <v>76</v>
      </c>
      <c r="C65" s="63">
        <v>230500</v>
      </c>
    </row>
    <row r="66" spans="1:3" s="15" customFormat="1" ht="31.5" thickBot="1">
      <c r="A66" s="59" t="s">
        <v>77</v>
      </c>
      <c r="B66" s="57" t="s">
        <v>78</v>
      </c>
      <c r="C66" s="63">
        <v>1550000</v>
      </c>
    </row>
    <row r="67" spans="1:3" s="15" customFormat="1" ht="32.25" thickBot="1">
      <c r="A67" s="59" t="s">
        <v>79</v>
      </c>
      <c r="B67" s="57" t="s">
        <v>80</v>
      </c>
      <c r="C67" s="63">
        <v>29000</v>
      </c>
    </row>
    <row r="68" spans="1:3" s="15" customFormat="1" ht="32.25" thickBot="1">
      <c r="A68" s="59"/>
      <c r="B68" s="57" t="s">
        <v>81</v>
      </c>
      <c r="C68" s="63">
        <v>12053</v>
      </c>
    </row>
    <row r="69" spans="1:3" s="15" customFormat="1" ht="32.25" thickBot="1">
      <c r="A69" s="59" t="s">
        <v>79</v>
      </c>
      <c r="B69" s="57" t="s">
        <v>82</v>
      </c>
      <c r="C69" s="63">
        <v>69423</v>
      </c>
    </row>
    <row r="70" spans="1:3" s="28" customFormat="1" ht="21" thickBot="1">
      <c r="A70" s="68" t="s">
        <v>83</v>
      </c>
      <c r="B70" s="69"/>
      <c r="C70" s="65">
        <f>C7+C30+C33+C37+C41+SUM(C59:C69)</f>
        <v>15031031</v>
      </c>
    </row>
    <row r="71" spans="1:3" ht="12.75">
      <c r="A71" s="28"/>
      <c r="C71" s="66"/>
    </row>
  </sheetData>
  <mergeCells count="5">
    <mergeCell ref="A70:B70"/>
    <mergeCell ref="A2:C2"/>
    <mergeCell ref="A3:C3"/>
    <mergeCell ref="A4:C4"/>
    <mergeCell ref="A6:B6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MaciejM</dc:creator>
  <cp:keywords/>
  <dc:description/>
  <cp:lastModifiedBy>MaciejM</cp:lastModifiedBy>
  <cp:lastPrinted>2012-01-04T12:16:01Z</cp:lastPrinted>
  <dcterms:created xsi:type="dcterms:W3CDTF">2012-01-04T10:12:51Z</dcterms:created>
  <dcterms:modified xsi:type="dcterms:W3CDTF">2012-01-04T12:16:05Z</dcterms:modified>
  <cp:category/>
  <cp:version/>
  <cp:contentType/>
  <cp:contentStatus/>
</cp:coreProperties>
</file>